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dvar Mastad\Documents\Speider\Glåmdal Krets\2016\"/>
    </mc:Choice>
  </mc:AlternateContent>
  <bookViews>
    <workbookView xWindow="0" yWindow="0" windowWidth="20490" windowHeight="7755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N9" i="1" l="1"/>
  <c r="N11" i="1"/>
  <c r="M12" i="1"/>
  <c r="M8" i="1"/>
  <c r="M10" i="1"/>
  <c r="M13" i="1"/>
  <c r="M9" i="1"/>
  <c r="M11" i="1"/>
  <c r="M14" i="1"/>
  <c r="M15" i="1"/>
  <c r="N19" i="1"/>
  <c r="N8" i="1"/>
  <c r="N10" i="1"/>
  <c r="N13" i="1"/>
  <c r="N12" i="1"/>
  <c r="N14" i="1"/>
  <c r="N15" i="1"/>
  <c r="L17" i="1"/>
  <c r="K17" i="1"/>
  <c r="J17" i="1"/>
  <c r="I17" i="1"/>
  <c r="H17" i="1"/>
  <c r="G17" i="1"/>
  <c r="F17" i="1"/>
  <c r="E17" i="1"/>
  <c r="M17" i="1" l="1"/>
  <c r="N17" i="1"/>
</calcChain>
</file>

<file path=xl/sharedStrings.xml><?xml version="1.0" encoding="utf-8"?>
<sst xmlns="http://schemas.openxmlformats.org/spreadsheetml/2006/main" count="27" uniqueCount="24">
  <si>
    <t>Plass</t>
  </si>
  <si>
    <t>Gruppe</t>
  </si>
  <si>
    <t xml:space="preserve">Patrulje </t>
  </si>
  <si>
    <t>Praktisk 1</t>
  </si>
  <si>
    <t>Teori</t>
  </si>
  <si>
    <t>Orientering</t>
  </si>
  <si>
    <t>Patruljedrift</t>
  </si>
  <si>
    <t>Førstehjelp</t>
  </si>
  <si>
    <t>Naturkjennskap</t>
  </si>
  <si>
    <t xml:space="preserve">Hemmelig Oppgave </t>
  </si>
  <si>
    <t>Totalt</t>
  </si>
  <si>
    <t>Gjennonmsnitt Poeng per Oppgave:</t>
  </si>
  <si>
    <t xml:space="preserve">Totalt Poeng Per Oppgave:                                                                       </t>
  </si>
  <si>
    <t>Pioneering</t>
  </si>
  <si>
    <t>Rundløype Totalt</t>
  </si>
  <si>
    <t>Kongsvinger 2</t>
  </si>
  <si>
    <t>1. Grue</t>
  </si>
  <si>
    <t xml:space="preserve">Skarnes </t>
  </si>
  <si>
    <t>Panda</t>
  </si>
  <si>
    <t>Isbjørn</t>
  </si>
  <si>
    <t>Iscool</t>
  </si>
  <si>
    <t>Ulv</t>
  </si>
  <si>
    <t>Bjørn</t>
  </si>
  <si>
    <t>Ørn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</si>
</sst>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1" fillId="2" borderId="1" xfId="1"/>
    <xf numFmtId="0" fontId="1" fillId="2" borderId="1" xfId="1" applyAlignment="1">
      <alignment horizontal="left"/>
    </xf>
    <xf numFmtId="0" fontId="0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/>
    <xf numFmtId="0" fontId="1" fillId="2" borderId="1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2">
    <cellStyle name="Beregning" xfId="1" builtinId="22"/>
    <cellStyle name="Normal" xfId="0" builtinId="0"/>
  </cellStyles>
  <dxfs count="17"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0</xdr:rowOff>
    </xdr:from>
    <xdr:ext cx="9848850" cy="637636"/>
    <xdr:sp macro="" textlink="">
      <xdr:nvSpPr>
        <xdr:cNvPr id="2" name="Rektangel 1"/>
        <xdr:cNvSpPr/>
      </xdr:nvSpPr>
      <xdr:spPr>
        <a:xfrm>
          <a:off x="971550" y="152940"/>
          <a:ext cx="9848850" cy="63763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b-NO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POENGTAVLE</a:t>
          </a:r>
          <a:r>
            <a:rPr lang="nb-NO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KBK 2016</a:t>
          </a:r>
          <a:endParaRPr lang="nb-NO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1</xdr:col>
      <xdr:colOff>9524</xdr:colOff>
      <xdr:row>0</xdr:row>
      <xdr:rowOff>38100</xdr:rowOff>
    </xdr:from>
    <xdr:to>
      <xdr:col>2</xdr:col>
      <xdr:colOff>676274</xdr:colOff>
      <xdr:row>6</xdr:row>
      <xdr:rowOff>0</xdr:rowOff>
    </xdr:to>
    <xdr:pic>
      <xdr:nvPicPr>
        <xdr:cNvPr id="3" name="Bilde 2" descr="C:\Users\Martin Kokkin\Documents\Speidern\Roverlaget [Gætt og Blanda]\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4" y="38100"/>
          <a:ext cx="12477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904875</xdr:colOff>
      <xdr:row>0</xdr:row>
      <xdr:rowOff>0</xdr:rowOff>
    </xdr:from>
    <xdr:to>
      <xdr:col>12</xdr:col>
      <xdr:colOff>704850</xdr:colOff>
      <xdr:row>6</xdr:row>
      <xdr:rowOff>38100</xdr:rowOff>
    </xdr:to>
    <xdr:pic>
      <xdr:nvPicPr>
        <xdr:cNvPr id="4" name="Bilde 3" descr="http://glamdal.speiderkrets.no/var/nsf/storage/images/glaamdal-krets/44071-7-nor-NO/Glaamdal-krets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39475" y="0"/>
          <a:ext cx="1181100" cy="1181100"/>
        </a:xfrm>
        <a:prstGeom prst="rect">
          <a:avLst/>
        </a:prstGeom>
        <a:noFill/>
      </xdr:spPr>
    </xdr:pic>
    <xdr:clientData/>
  </xdr:twoCellAnchor>
  <xdr:oneCellAnchor>
    <xdr:from>
      <xdr:col>7</xdr:col>
      <xdr:colOff>364834</xdr:colOff>
      <xdr:row>22</xdr:row>
      <xdr:rowOff>124364</xdr:rowOff>
    </xdr:from>
    <xdr:ext cx="184731" cy="937629"/>
    <xdr:sp macro="" textlink="">
      <xdr:nvSpPr>
        <xdr:cNvPr id="5" name="Rektangel 4"/>
        <xdr:cNvSpPr/>
      </xdr:nvSpPr>
      <xdr:spPr>
        <a:xfrm>
          <a:off x="5898859" y="522023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260059</xdr:colOff>
      <xdr:row>11</xdr:row>
      <xdr:rowOff>233902</xdr:rowOff>
    </xdr:from>
    <xdr:ext cx="184731" cy="937629"/>
    <xdr:sp macro="" textlink="">
      <xdr:nvSpPr>
        <xdr:cNvPr id="7" name="Rektangel 6"/>
        <xdr:cNvSpPr/>
      </xdr:nvSpPr>
      <xdr:spPr>
        <a:xfrm>
          <a:off x="6575134" y="347240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457200</xdr:colOff>
      <xdr:row>21</xdr:row>
      <xdr:rowOff>262477</xdr:rowOff>
    </xdr:from>
    <xdr:ext cx="10315575" cy="890048"/>
    <xdr:sp macro="" textlink="">
      <xdr:nvSpPr>
        <xdr:cNvPr id="8" name="Rektangel 7"/>
        <xdr:cNvSpPr/>
      </xdr:nvSpPr>
      <xdr:spPr>
        <a:xfrm>
          <a:off x="1685925" y="5024977"/>
          <a:ext cx="10315575" cy="8900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nb-NO" sz="800" b="0" i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ell1" displayName="Tabell1" ref="B7:B15" totalsRowShown="0" headerRowDxfId="16" dataDxfId="15">
  <autoFilter ref="B7:B15"/>
  <tableColumns count="1">
    <tableColumn id="1" name="Plass" dataDxf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C7:N15" totalsRowShown="0" headerRowDxfId="13" dataDxfId="12">
  <autoFilter ref="C7:N15"/>
  <sortState ref="C8:N13">
    <sortCondition descending="1" ref="N7:N15"/>
  </sortState>
  <tableColumns count="12">
    <tableColumn id="1" name="Gruppe" dataDxfId="11"/>
    <tableColumn id="2" name="Patrulje " dataDxfId="10"/>
    <tableColumn id="3" name="Praktisk 1" dataDxfId="9"/>
    <tableColumn id="5" name="Orientering" dataDxfId="8"/>
    <tableColumn id="6" name="Teori" dataDxfId="7"/>
    <tableColumn id="7" name="Patruljedrift" dataDxfId="6"/>
    <tableColumn id="8" name="Pioneering" dataDxfId="5"/>
    <tableColumn id="9" name="Førstehjelp" dataDxfId="4"/>
    <tableColumn id="10" name="Naturkjennskap" dataDxfId="3"/>
    <tableColumn id="11" name="Hemmelig Oppgave " dataDxfId="2"/>
    <tableColumn id="15" name="Rundløype Totalt" dataDxfId="1">
      <calculatedColumnFormula>(SUM(I8:L8))</calculatedColumnFormula>
    </tableColumn>
    <tableColumn id="12" name="Totalt" dataDxfId="0">
      <calculatedColumnFormula>SUM(C8:L8)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N22"/>
  <sheetViews>
    <sheetView showGridLines="0" tabSelected="1" zoomScaleNormal="100" zoomScaleSheetLayoutView="50" workbookViewId="0">
      <selection activeCell="H8" sqref="H8"/>
    </sheetView>
  </sheetViews>
  <sheetFormatPr baseColWidth="10" defaultRowHeight="15" x14ac:dyDescent="0.25"/>
  <cols>
    <col min="1" max="1" width="2.5703125" customWidth="1"/>
    <col min="2" max="2" width="8.7109375" customWidth="1"/>
    <col min="3" max="3" width="15.7109375" customWidth="1"/>
    <col min="4" max="4" width="14.7109375" customWidth="1"/>
    <col min="5" max="5" width="11.7109375" customWidth="1"/>
    <col min="6" max="6" width="13.7109375" customWidth="1"/>
    <col min="7" max="7" width="8.7109375" customWidth="1"/>
    <col min="8" max="8" width="14.140625" customWidth="1"/>
    <col min="9" max="9" width="12.7109375" customWidth="1"/>
    <col min="10" max="10" width="13.7109375" customWidth="1"/>
    <col min="11" max="11" width="16.7109375" customWidth="1"/>
    <col min="12" max="12" width="20.7109375" customWidth="1"/>
    <col min="13" max="13" width="18" customWidth="1"/>
    <col min="14" max="14" width="10.7109375" customWidth="1"/>
    <col min="15" max="15" width="10.28515625" customWidth="1"/>
  </cols>
  <sheetData>
    <row r="7" spans="2:14" x14ac:dyDescent="0.25">
      <c r="B7" s="6" t="s">
        <v>0</v>
      </c>
      <c r="C7" s="6" t="s">
        <v>1</v>
      </c>
      <c r="D7" s="6" t="s">
        <v>2</v>
      </c>
      <c r="E7" t="s">
        <v>3</v>
      </c>
      <c r="F7" s="6" t="s">
        <v>5</v>
      </c>
      <c r="G7" s="6" t="s">
        <v>4</v>
      </c>
      <c r="H7" s="6" t="s">
        <v>6</v>
      </c>
      <c r="I7" t="s">
        <v>13</v>
      </c>
      <c r="J7" s="6" t="s">
        <v>7</v>
      </c>
      <c r="K7" s="6" t="s">
        <v>8</v>
      </c>
      <c r="L7" s="6" t="s">
        <v>9</v>
      </c>
      <c r="M7" t="s">
        <v>14</v>
      </c>
      <c r="N7" s="6" t="s">
        <v>10</v>
      </c>
    </row>
    <row r="8" spans="2:14" ht="30" customHeight="1" x14ac:dyDescent="0.4">
      <c r="B8" s="11">
        <v>1</v>
      </c>
      <c r="C8" s="2" t="s">
        <v>15</v>
      </c>
      <c r="D8" s="2" t="s">
        <v>18</v>
      </c>
      <c r="E8" s="2">
        <v>41</v>
      </c>
      <c r="F8" s="2">
        <v>31</v>
      </c>
      <c r="G8" s="2">
        <v>40</v>
      </c>
      <c r="H8" s="2">
        <v>138</v>
      </c>
      <c r="I8" s="2">
        <v>38</v>
      </c>
      <c r="J8" s="2">
        <v>36</v>
      </c>
      <c r="K8" s="2">
        <v>42</v>
      </c>
      <c r="L8" s="2">
        <v>44</v>
      </c>
      <c r="M8" s="15">
        <f t="shared" ref="M8:M13" si="0">(SUM(I8:L8))</f>
        <v>160</v>
      </c>
      <c r="N8" s="7">
        <f t="shared" ref="N8:N13" si="1">SUM(C8:L8)</f>
        <v>410</v>
      </c>
    </row>
    <row r="9" spans="2:14" ht="30" customHeight="1" x14ac:dyDescent="0.4">
      <c r="B9" s="12">
        <v>2</v>
      </c>
      <c r="C9" s="2" t="s">
        <v>16</v>
      </c>
      <c r="D9" s="2" t="s">
        <v>22</v>
      </c>
      <c r="E9" s="2">
        <v>41</v>
      </c>
      <c r="F9" s="2">
        <v>32</v>
      </c>
      <c r="G9" s="2">
        <v>35.5</v>
      </c>
      <c r="H9" s="2">
        <v>126</v>
      </c>
      <c r="I9" s="2">
        <v>34</v>
      </c>
      <c r="J9" s="2">
        <v>39.5</v>
      </c>
      <c r="K9" s="2">
        <v>38</v>
      </c>
      <c r="L9" s="2">
        <v>27</v>
      </c>
      <c r="M9" s="15">
        <f t="shared" si="0"/>
        <v>138.5</v>
      </c>
      <c r="N9" s="7">
        <f t="shared" si="1"/>
        <v>373</v>
      </c>
    </row>
    <row r="10" spans="2:14" ht="30" customHeight="1" x14ac:dyDescent="0.4">
      <c r="B10" s="12">
        <v>3</v>
      </c>
      <c r="C10" s="1" t="s">
        <v>15</v>
      </c>
      <c r="D10" s="1" t="s">
        <v>19</v>
      </c>
      <c r="E10" s="1">
        <v>33</v>
      </c>
      <c r="F10" s="1">
        <v>24</v>
      </c>
      <c r="G10" s="1">
        <v>33.5</v>
      </c>
      <c r="H10" s="1">
        <v>126</v>
      </c>
      <c r="I10" s="1">
        <v>24</v>
      </c>
      <c r="J10" s="1">
        <v>25</v>
      </c>
      <c r="K10" s="1">
        <v>38</v>
      </c>
      <c r="L10" s="1">
        <v>26</v>
      </c>
      <c r="M10" s="16">
        <f t="shared" si="0"/>
        <v>113</v>
      </c>
      <c r="N10" s="8">
        <f t="shared" si="1"/>
        <v>329.5</v>
      </c>
    </row>
    <row r="11" spans="2:14" ht="30" customHeight="1" x14ac:dyDescent="0.4">
      <c r="B11" s="12">
        <v>4</v>
      </c>
      <c r="C11" s="1" t="s">
        <v>16</v>
      </c>
      <c r="D11" s="1" t="s">
        <v>23</v>
      </c>
      <c r="E11" s="2">
        <v>41</v>
      </c>
      <c r="F11" s="2">
        <v>26</v>
      </c>
      <c r="G11" s="2">
        <v>34.5</v>
      </c>
      <c r="H11" s="2">
        <v>116</v>
      </c>
      <c r="I11" s="2">
        <v>24</v>
      </c>
      <c r="J11" s="2">
        <v>25</v>
      </c>
      <c r="K11" s="2">
        <v>32</v>
      </c>
      <c r="L11" s="2">
        <v>16</v>
      </c>
      <c r="M11" s="15">
        <f t="shared" si="0"/>
        <v>97</v>
      </c>
      <c r="N11" s="7">
        <f t="shared" si="1"/>
        <v>314.5</v>
      </c>
    </row>
    <row r="12" spans="2:14" ht="30" customHeight="1" x14ac:dyDescent="0.4">
      <c r="B12" s="12">
        <v>5</v>
      </c>
      <c r="C12" s="2" t="s">
        <v>17</v>
      </c>
      <c r="D12" s="2" t="s">
        <v>21</v>
      </c>
      <c r="E12" s="2">
        <v>43</v>
      </c>
      <c r="F12" s="2">
        <v>25.5</v>
      </c>
      <c r="G12" s="2">
        <v>30</v>
      </c>
      <c r="H12" s="2">
        <v>115</v>
      </c>
      <c r="I12" s="2">
        <v>22</v>
      </c>
      <c r="J12" s="2">
        <v>15.5</v>
      </c>
      <c r="K12" s="2">
        <v>36</v>
      </c>
      <c r="L12" s="2">
        <v>23</v>
      </c>
      <c r="M12" s="15">
        <f t="shared" si="0"/>
        <v>96.5</v>
      </c>
      <c r="N12" s="7">
        <f t="shared" si="1"/>
        <v>310</v>
      </c>
    </row>
    <row r="13" spans="2:14" ht="30" customHeight="1" x14ac:dyDescent="0.4">
      <c r="B13" s="12">
        <v>6</v>
      </c>
      <c r="C13" s="2" t="s">
        <v>15</v>
      </c>
      <c r="D13" s="2" t="s">
        <v>20</v>
      </c>
      <c r="E13" s="2">
        <v>20</v>
      </c>
      <c r="F13" s="2">
        <v>24</v>
      </c>
      <c r="G13" s="2">
        <v>35.5</v>
      </c>
      <c r="H13" s="2">
        <v>83</v>
      </c>
      <c r="I13" s="2">
        <v>10</v>
      </c>
      <c r="J13" s="2">
        <v>30</v>
      </c>
      <c r="K13" s="2">
        <v>36</v>
      </c>
      <c r="L13" s="2">
        <v>39</v>
      </c>
      <c r="M13" s="15">
        <f t="shared" si="0"/>
        <v>115</v>
      </c>
      <c r="N13" s="7">
        <f t="shared" si="1"/>
        <v>277.5</v>
      </c>
    </row>
    <row r="14" spans="2:14" ht="30" hidden="1" customHeight="1" x14ac:dyDescent="0.4">
      <c r="B14" s="12">
        <v>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15">
        <f t="shared" ref="M14:M15" si="2">(SUM(I14:L14))</f>
        <v>0</v>
      </c>
      <c r="N14" s="7">
        <f t="shared" ref="N14:N15" si="3">SUM(C14:L14)</f>
        <v>0</v>
      </c>
    </row>
    <row r="15" spans="2:14" ht="30" hidden="1" customHeight="1" x14ac:dyDescent="0.4">
      <c r="B15" s="11">
        <v>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5">
        <f t="shared" si="2"/>
        <v>0</v>
      </c>
      <c r="N15" s="7">
        <f t="shared" si="3"/>
        <v>0</v>
      </c>
    </row>
    <row r="16" spans="2:14" x14ac:dyDescent="0.25">
      <c r="N16" s="9"/>
    </row>
    <row r="17" spans="2:14" x14ac:dyDescent="0.25">
      <c r="B17" s="4" t="s">
        <v>11</v>
      </c>
      <c r="C17" s="4"/>
      <c r="D17" s="4"/>
      <c r="E17" s="3">
        <f>AVERAGE(E8:E15)</f>
        <v>36.5</v>
      </c>
      <c r="F17" s="3">
        <f>AVERAGE(Tabell2[Orientering])</f>
        <v>27.083333333333332</v>
      </c>
      <c r="G17" s="3">
        <f>AVERAGE(Tabell2[Teori])</f>
        <v>34.833333333333336</v>
      </c>
      <c r="H17" s="3">
        <f>AVERAGE(Tabell2[Patruljedrift])</f>
        <v>117.33333333333333</v>
      </c>
      <c r="I17" s="3">
        <f>AVERAGE(Tabell2[Pioneering])</f>
        <v>25.333333333333332</v>
      </c>
      <c r="J17" s="3">
        <f>AVERAGE(Tabell2[Førstehjelp])</f>
        <v>28.5</v>
      </c>
      <c r="K17" s="3">
        <f>AVERAGE(Tabell2[Naturkjennskap])</f>
        <v>37</v>
      </c>
      <c r="L17" s="3">
        <f>AVERAGE(Tabell2[[Hemmelig Oppgave ]])</f>
        <v>29.166666666666668</v>
      </c>
      <c r="M17" s="3">
        <f>(AVERAGE(M8:M13))</f>
        <v>120</v>
      </c>
      <c r="N17" s="10">
        <f>AVERAGE(Tabell2[Totalt])</f>
        <v>251.8125</v>
      </c>
    </row>
    <row r="18" spans="2:14" x14ac:dyDescent="0.25">
      <c r="N18" s="9"/>
    </row>
    <row r="19" spans="2:14" x14ac:dyDescent="0.25">
      <c r="B19" s="5" t="s">
        <v>12</v>
      </c>
      <c r="C19" s="3"/>
      <c r="D19" s="3"/>
      <c r="E19" s="3">
        <v>50</v>
      </c>
      <c r="F19" s="3">
        <v>50</v>
      </c>
      <c r="G19" s="3">
        <v>50</v>
      </c>
      <c r="H19" s="3">
        <v>150</v>
      </c>
      <c r="I19" s="3">
        <v>50</v>
      </c>
      <c r="J19" s="3">
        <v>50</v>
      </c>
      <c r="K19" s="3">
        <v>50</v>
      </c>
      <c r="L19" s="3">
        <v>50</v>
      </c>
      <c r="M19" s="3">
        <v>200</v>
      </c>
      <c r="N19" s="10">
        <f>SUM(E19:L19)</f>
        <v>500</v>
      </c>
    </row>
    <row r="22" spans="2:14" ht="26.25" x14ac:dyDescent="0.4">
      <c r="D22" s="13"/>
      <c r="E22" s="13"/>
      <c r="F22" s="13"/>
      <c r="G22" s="14"/>
      <c r="H22" s="14"/>
      <c r="I22" s="14"/>
      <c r="J22" s="14"/>
      <c r="K22" s="14"/>
    </row>
  </sheetData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Kokkin</dc:creator>
  <cp:lastModifiedBy>Oddvar Mastad</cp:lastModifiedBy>
  <dcterms:created xsi:type="dcterms:W3CDTF">2014-04-22T22:07:18Z</dcterms:created>
  <dcterms:modified xsi:type="dcterms:W3CDTF">2016-05-11T15:28:21Z</dcterms:modified>
</cp:coreProperties>
</file>